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465"/>
  </bookViews>
  <sheets>
    <sheet name="CAP II-5" sheetId="4" r:id="rId1"/>
    <sheet name="Hoja1" sheetId="1" r:id="rId2"/>
    <sheet name="Hoja2" sheetId="2" r:id="rId3"/>
    <sheet name="Hoja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[1]Tabla1!$A$13:$A$43</definedName>
    <definedName name="_PMT23">#REF!</definedName>
    <definedName name="_Table2_In1">#N/A</definedName>
    <definedName name="_TR2">#REF!</definedName>
    <definedName name="A_impresión_IM">#REF!</definedName>
    <definedName name="Alt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II-5'!$B$1:$H$39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[2]PLANTA!$A$2:$O$70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AMBIOS2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G">#REF!</definedName>
    <definedName name="CMg">#REF!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_xlnm.Criteria">#N/A</definedName>
    <definedName name="Criterios_IM">#N/A</definedName>
    <definedName name="CUADRO1">[3]SALES_INC!$A$6:$A$17</definedName>
    <definedName name="CUADRO2">[3]SALES_INC!$L$3:$O$14</definedName>
    <definedName name="CUADRO3">#REF!</definedName>
    <definedName name="d_3">#REF!</definedName>
    <definedName name="Data">#N/A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quivalencia_nombres_clientes">'[4]Nombres distribuidoras'!$F$2:$G$71</definedName>
    <definedName name="erreer" localSheetId="0">#REF!</definedName>
    <definedName name="erreer">#REF!</definedName>
    <definedName name="erreer.">#REF!</definedName>
    <definedName name="FA">#REF!</definedName>
    <definedName name="falla" hidden="1">{"'FLUJO'!$X$101"}</definedName>
    <definedName name="fILLL" hidden="1">#REF!</definedName>
    <definedName name="fONDO">[5]FONDO!$A$1:$N$841</definedName>
    <definedName name="GAS">#REF!</definedName>
    <definedName name="GB">'[6]GRAF 19'!#REF!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gg">#REF!</definedName>
    <definedName name="hhh">#REF!</definedName>
    <definedName name="Hidro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R">#REF!</definedName>
    <definedName name="IVA">[7]MAYO!$B$2</definedName>
    <definedName name="MES">#REF!</definedName>
    <definedName name="meses">[8]FONDO!$R$2:$S$34</definedName>
    <definedName name="MON">#REF!</definedName>
    <definedName name="PEn">#REF!</definedName>
    <definedName name="PF">[9]PF!#REF!</definedName>
    <definedName name="PM">[10]PM!$A$1</definedName>
    <definedName name="PMC">[10]PMC!$A$1</definedName>
    <definedName name="PMT">#REF!</definedName>
    <definedName name="pp">[9]GB!#REF!</definedName>
    <definedName name="Print_Area">#REF!</definedName>
    <definedName name="QWERTY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rrrrr">'[11]GRAF24 '!#REF!</definedName>
    <definedName name="TableName">"Dummy"</definedName>
    <definedName name="Termo">#REF!</definedName>
    <definedName name="TR">#REF!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vbvbd">#REF!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F36" i="4" l="1"/>
  <c r="E36" i="4"/>
  <c r="D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F13" i="4"/>
  <c r="F38" i="4" s="1"/>
  <c r="E13" i="4"/>
  <c r="E38" i="4" s="1"/>
  <c r="D13" i="4"/>
  <c r="D38" i="4" s="1"/>
  <c r="G12" i="4"/>
  <c r="G11" i="4"/>
  <c r="G10" i="4"/>
  <c r="G36" i="4" l="1"/>
  <c r="L15" i="4" s="1"/>
  <c r="G13" i="4"/>
  <c r="L14" i="4" l="1"/>
  <c r="G38" i="4"/>
  <c r="H16" i="4" l="1"/>
  <c r="H35" i="4"/>
  <c r="H31" i="4"/>
  <c r="H27" i="4"/>
  <c r="H23" i="4"/>
  <c r="H19" i="4"/>
  <c r="H10" i="4"/>
  <c r="H29" i="4"/>
  <c r="H33" i="4"/>
  <c r="H22" i="4"/>
  <c r="H11" i="4"/>
  <c r="H30" i="4"/>
  <c r="H18" i="4"/>
  <c r="H15" i="4"/>
  <c r="H26" i="4"/>
  <c r="H24" i="4"/>
  <c r="H34" i="4"/>
  <c r="H20" i="4"/>
  <c r="H32" i="4"/>
  <c r="H12" i="4"/>
  <c r="H28" i="4"/>
  <c r="H17" i="4"/>
  <c r="H21" i="4"/>
  <c r="H25" i="4"/>
  <c r="L16" i="4"/>
  <c r="M15" i="4" s="1"/>
  <c r="M14" i="4"/>
  <c r="H13" i="4" l="1"/>
  <c r="H36" i="4"/>
  <c r="H38" i="4" l="1"/>
</calcChain>
</file>

<file path=xl/sharedStrings.xml><?xml version="1.0" encoding="utf-8"?>
<sst xmlns="http://schemas.openxmlformats.org/spreadsheetml/2006/main" count="46" uniqueCount="41">
  <si>
    <t>Cuadro II-5</t>
  </si>
  <si>
    <t>Sistema Interconectado Nacional</t>
  </si>
  <si>
    <t>Longitud de Líneas de Transmisión (km) - Gestión 2018</t>
  </si>
  <si>
    <t>NIVEL DE TENSIÓN</t>
  </si>
  <si>
    <t>TOTAL       (km.)</t>
  </si>
  <si>
    <t>Porcentaje      %</t>
  </si>
  <si>
    <t>Sistema</t>
  </si>
  <si>
    <t>Operador o Responsable</t>
  </si>
  <si>
    <t>230 kV</t>
  </si>
  <si>
    <t>115 kV</t>
  </si>
  <si>
    <t>69 kV</t>
  </si>
  <si>
    <t>LONGITUDES  EN km.</t>
  </si>
  <si>
    <t>S.T.I.</t>
  </si>
  <si>
    <t>ENDE TRANSMISION S.A.</t>
  </si>
  <si>
    <t>ISA BOLIVIA</t>
  </si>
  <si>
    <t>ENDE</t>
  </si>
  <si>
    <t xml:space="preserve">Total S.T.I. </t>
  </si>
  <si>
    <t>FUERA DEL S.T.I.</t>
  </si>
  <si>
    <t>Total Fuera del S.T.I.</t>
  </si>
  <si>
    <t>SAN CRISTOBAL TESA</t>
  </si>
  <si>
    <t>Total</t>
  </si>
  <si>
    <t>DELAPAZ</t>
  </si>
  <si>
    <t>CRE R.L.</t>
  </si>
  <si>
    <t>ELFEC S.A.</t>
  </si>
  <si>
    <t>DISTRIBUIDORA DE ELECTRICIDAD ENDE DEORURO S.A.</t>
  </si>
  <si>
    <t>SEPSA</t>
  </si>
  <si>
    <t>CESSA</t>
  </si>
  <si>
    <t>COBOCE</t>
  </si>
  <si>
    <t>EMVINTO</t>
  </si>
  <si>
    <t>SETAR</t>
  </si>
  <si>
    <t>LÍNEAS ASOCIADAS     A LA GENERACIÓN</t>
  </si>
  <si>
    <t>COBEE</t>
  </si>
  <si>
    <t>HB</t>
  </si>
  <si>
    <t>ERESA</t>
  </si>
  <si>
    <t>ENDE GUARACACHI S.A.</t>
  </si>
  <si>
    <t>CECBB</t>
  </si>
  <si>
    <t>GESA</t>
  </si>
  <si>
    <t>ENDE ANDINA S.A.M.</t>
  </si>
  <si>
    <t>ENDE CORANI S.A.</t>
  </si>
  <si>
    <t>Total S.I.N</t>
  </si>
  <si>
    <t>Fuente: CNDC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</si>
</sst>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.00\ _€_-;\-* #,##0.00\ _€_-;_-* &quot;-&quot;??\ _€_-;_-@_-"/>
    <numFmt numFmtId="165" formatCode="#,##0.0"/>
    <numFmt numFmtId="166" formatCode="#.##000"/>
    <numFmt numFmtId="167" formatCode="_ * #,##0.00_ ;_ * \-#,##0.00_ ;_ * &quot;-&quot;??_ ;_ @_ "/>
    <numFmt numFmtId="168" formatCode="\$#,#00"/>
    <numFmt numFmtId="169" formatCode="#."/>
    <numFmt numFmtId="170" formatCode="_([$€]* #,##0.00_);_([$€]* \(#,##0.00\);_([$€]* &quot;-&quot;??_);_(@_)"/>
    <numFmt numFmtId="171" formatCode="_-[$€]* #,##0.00_-;\-[$€]* #,##0.00_-;_-[$€]* &quot;-&quot;??_-;_-@_-"/>
    <numFmt numFmtId="172" formatCode="#,#00"/>
    <numFmt numFmtId="173" formatCode="_ * #,##0_ ;_ * \-#,##0_ ;_ * &quot;-&quot;_ ;_ @_ "/>
    <numFmt numFmtId="174" formatCode="_-* #,##0\ _€_-;\-* #,##0\ _€_-;_-* &quot;-&quot;\ _€_-;_-@_-"/>
    <numFmt numFmtId="175" formatCode="_-* #,##0.00\ _p_t_a_-;\-* #,##0.00\ _p_t_a_-;_-* &quot;-&quot;??\ _p_t_a_-;_-@_-"/>
    <numFmt numFmtId="176" formatCode="_-* #,##0.00\ _P_t_s_-;\-* #,##0.00\ _P_t_s_-;_-* &quot;-&quot;??\ _P_t_s_-;_-@_-"/>
    <numFmt numFmtId="177" formatCode="mmm"/>
    <numFmt numFmtId="178" formatCode="#,##0.000\ "/>
    <numFmt numFmtId="180" formatCode="%#,#00"/>
    <numFmt numFmtId="183" formatCode="_-* #,##0\ _B_s_-;\-* #,##0\ _B_s_-;_-* &quot;-&quot;\ _B_s_-;_-@_-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14"/>
      <color theme="9" tint="-0.249977111117893"/>
      <name val="Agency FB"/>
      <family val="2"/>
    </font>
    <font>
      <b/>
      <sz val="14"/>
      <color rgb="FFFF0000"/>
      <name val="Agency FB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name val="Gill Sans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Gill Sans"/>
    </font>
    <font>
      <sz val="7"/>
      <color indexed="63"/>
      <name val="Gill Sans"/>
    </font>
    <font>
      <b/>
      <sz val="7"/>
      <color indexed="63"/>
      <name val="Gill Sans"/>
    </font>
    <font>
      <b/>
      <sz val="8"/>
      <color indexed="63"/>
      <name val="Gill Sans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6">
    <xf numFmtId="0" fontId="0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3" fillId="20" borderId="12" applyNumberFormat="0" applyAlignment="0" applyProtection="0"/>
    <xf numFmtId="0" fontId="23" fillId="20" borderId="12" applyNumberFormat="0" applyAlignment="0" applyProtection="0"/>
    <xf numFmtId="0" fontId="24" fillId="21" borderId="13" applyNumberFormat="0" applyAlignment="0" applyProtection="0"/>
    <xf numFmtId="0" fontId="24" fillId="21" borderId="13" applyNumberFormat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166" fontId="26" fillId="0" borderId="0">
      <protection locked="0"/>
    </xf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8" fontId="26" fillId="0" borderId="0">
      <protection locked="0"/>
    </xf>
    <xf numFmtId="0" fontId="5" fillId="0" borderId="0" applyFont="0" applyFill="0" applyBorder="0" applyAlignment="0" applyProtection="0"/>
    <xf numFmtId="169" fontId="28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31" fillId="11" borderId="12" applyNumberFormat="0" applyAlignment="0" applyProtection="0"/>
    <xf numFmtId="0" fontId="31" fillId="11" borderId="12" applyNumberFormat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172" fontId="26" fillId="0" borderId="0">
      <protection locked="0"/>
    </xf>
    <xf numFmtId="166" fontId="26" fillId="0" borderId="0">
      <protection locked="0"/>
    </xf>
    <xf numFmtId="169" fontId="28" fillId="0" borderId="0">
      <protection locked="0"/>
    </xf>
    <xf numFmtId="172" fontId="26" fillId="0" borderId="0">
      <protection locked="0"/>
    </xf>
    <xf numFmtId="169" fontId="33" fillId="0" borderId="0">
      <protection locked="0"/>
    </xf>
    <xf numFmtId="0" fontId="29" fillId="0" borderId="0">
      <protection locked="0"/>
    </xf>
    <xf numFmtId="169" fontId="33" fillId="0" borderId="0">
      <protection locked="0"/>
    </xf>
    <xf numFmtId="0" fontId="29" fillId="0" borderId="0">
      <protection locked="0"/>
    </xf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8" fontId="26" fillId="0" borderId="0">
      <protection locked="0"/>
    </xf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5" fillId="0" borderId="0"/>
    <xf numFmtId="0" fontId="36" fillId="0" borderId="0"/>
    <xf numFmtId="0" fontId="36" fillId="0" borderId="0"/>
    <xf numFmtId="0" fontId="37" fillId="0" borderId="0" applyFill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7" borderId="15" applyNumberFormat="0" applyFont="0" applyAlignment="0" applyProtection="0"/>
    <xf numFmtId="0" fontId="5" fillId="27" borderId="15" applyNumberFormat="0" applyFont="0" applyAlignment="0" applyProtection="0"/>
    <xf numFmtId="0" fontId="38" fillId="28" borderId="16">
      <alignment horizontal="center" vertical="center"/>
    </xf>
    <xf numFmtId="0" fontId="39" fillId="0" borderId="17">
      <alignment horizontal="center"/>
    </xf>
    <xf numFmtId="180" fontId="26" fillId="0" borderId="0">
      <protection locked="0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0" fillId="20" borderId="18" applyNumberFormat="0" applyAlignment="0" applyProtection="0"/>
    <xf numFmtId="0" fontId="40" fillId="20" borderId="18" applyNumberFormat="0" applyAlignment="0" applyProtection="0"/>
    <xf numFmtId="0" fontId="5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2" applyNumberFormat="0" applyFill="0" applyAlignment="0" applyProtection="0"/>
    <xf numFmtId="0" fontId="46" fillId="0" borderId="22" applyNumberFormat="0" applyFill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6" fillId="0" borderId="0"/>
    <xf numFmtId="0" fontId="20" fillId="0" borderId="0"/>
    <xf numFmtId="0" fontId="36" fillId="0" borderId="0"/>
    <xf numFmtId="0" fontId="3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7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1" fillId="3" borderId="0" xfId="2" applyFill="1"/>
    <xf numFmtId="0" fontId="2" fillId="3" borderId="0" xfId="2" applyFont="1" applyFill="1"/>
    <xf numFmtId="0" fontId="6" fillId="4" borderId="0" xfId="1" applyFont="1" applyFill="1" applyAlignment="1">
      <alignment horizontal="center" vertical="center"/>
    </xf>
    <xf numFmtId="0" fontId="5" fillId="3" borderId="0" xfId="1" applyFill="1"/>
    <xf numFmtId="0" fontId="10" fillId="5" borderId="3" xfId="3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horizontal="center" vertical="center"/>
    </xf>
    <xf numFmtId="0" fontId="5" fillId="5" borderId="1" xfId="3" applyFill="1" applyBorder="1"/>
    <xf numFmtId="0" fontId="3" fillId="3" borderId="0" xfId="2" applyFont="1" applyFill="1"/>
    <xf numFmtId="164" fontId="3" fillId="3" borderId="0" xfId="2" applyNumberFormat="1" applyFont="1" applyFill="1"/>
    <xf numFmtId="0" fontId="5" fillId="5" borderId="0" xfId="1" applyFill="1" applyBorder="1"/>
    <xf numFmtId="0" fontId="5" fillId="5" borderId="5" xfId="1" applyFill="1" applyBorder="1"/>
    <xf numFmtId="0" fontId="12" fillId="0" borderId="6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vertical="center" wrapText="1"/>
    </xf>
    <xf numFmtId="10" fontId="12" fillId="0" borderId="0" xfId="1" applyNumberFormat="1" applyFont="1" applyFill="1" applyBorder="1" applyAlignment="1">
      <alignment vertical="center" wrapText="1"/>
    </xf>
    <xf numFmtId="43" fontId="13" fillId="0" borderId="0" xfId="4" applyFont="1" applyFill="1"/>
    <xf numFmtId="0" fontId="13" fillId="0" borderId="0" xfId="2" applyFont="1" applyFill="1"/>
    <xf numFmtId="164" fontId="12" fillId="0" borderId="0" xfId="1" applyNumberFormat="1" applyFont="1" applyFill="1" applyBorder="1" applyAlignment="1">
      <alignment horizontal="right" vertical="center" wrapText="1"/>
    </xf>
    <xf numFmtId="43" fontId="13" fillId="0" borderId="0" xfId="2" applyNumberFormat="1" applyFont="1" applyFill="1"/>
    <xf numFmtId="164" fontId="14" fillId="0" borderId="0" xfId="2" applyNumberFormat="1" applyFont="1" applyFill="1"/>
    <xf numFmtId="0" fontId="12" fillId="0" borderId="0" xfId="1" applyFont="1" applyFill="1" applyBorder="1" applyAlignment="1">
      <alignment horizontal="center" vertical="center" wrapText="1"/>
    </xf>
    <xf numFmtId="164" fontId="15" fillId="0" borderId="7" xfId="1" applyNumberFormat="1" applyFont="1" applyFill="1" applyBorder="1" applyAlignment="1">
      <alignment horizontal="right" vertical="center" wrapText="1"/>
    </xf>
    <xf numFmtId="10" fontId="15" fillId="0" borderId="7" xfId="1" applyNumberFormat="1" applyFont="1" applyFill="1" applyBorder="1" applyAlignment="1">
      <alignment vertical="center" wrapText="1"/>
    </xf>
    <xf numFmtId="164" fontId="13" fillId="0" borderId="0" xfId="2" applyNumberFormat="1" applyFont="1" applyFill="1"/>
    <xf numFmtId="0" fontId="12" fillId="0" borderId="5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vertical="center" wrapText="1"/>
    </xf>
    <xf numFmtId="10" fontId="13" fillId="0" borderId="0" xfId="2" applyNumberFormat="1" applyFont="1" applyFill="1"/>
    <xf numFmtId="0" fontId="4" fillId="0" borderId="0" xfId="2" applyFont="1" applyFill="1"/>
    <xf numFmtId="164" fontId="4" fillId="0" borderId="0" xfId="2" applyNumberFormat="1" applyFont="1" applyFill="1"/>
    <xf numFmtId="9" fontId="4" fillId="0" borderId="0" xfId="5" applyFont="1" applyFill="1"/>
    <xf numFmtId="0" fontId="12" fillId="0" borderId="8" xfId="1" applyFont="1" applyFill="1" applyBorder="1" applyAlignment="1">
      <alignment horizontal="left" vertical="center" wrapText="1"/>
    </xf>
    <xf numFmtId="164" fontId="12" fillId="0" borderId="8" xfId="1" applyNumberFormat="1" applyFont="1" applyFill="1" applyBorder="1" applyAlignment="1">
      <alignment vertical="center" wrapText="1"/>
    </xf>
    <xf numFmtId="164" fontId="12" fillId="0" borderId="1" xfId="1" applyNumberFormat="1" applyFont="1" applyFill="1" applyBorder="1" applyAlignment="1">
      <alignment vertical="center" wrapText="1"/>
    </xf>
    <xf numFmtId="10" fontId="12" fillId="0" borderId="1" xfId="1" applyNumberFormat="1" applyFont="1" applyFill="1" applyBorder="1" applyAlignment="1">
      <alignment vertical="center" wrapText="1"/>
    </xf>
    <xf numFmtId="0" fontId="12" fillId="0" borderId="9" xfId="1" applyFont="1" applyFill="1" applyBorder="1" applyAlignment="1">
      <alignment horizontal="left" vertical="center" wrapText="1"/>
    </xf>
    <xf numFmtId="164" fontId="15" fillId="0" borderId="7" xfId="1" applyNumberFormat="1" applyFont="1" applyFill="1" applyBorder="1" applyAlignment="1">
      <alignment vertical="center" wrapText="1"/>
    </xf>
    <xf numFmtId="10" fontId="15" fillId="0" borderId="10" xfId="1" applyNumberFormat="1" applyFont="1" applyFill="1" applyBorder="1" applyAlignment="1">
      <alignment vertical="center" wrapText="1"/>
    </xf>
    <xf numFmtId="165" fontId="13" fillId="0" borderId="0" xfId="2" applyNumberFormat="1" applyFont="1" applyFill="1"/>
    <xf numFmtId="0" fontId="16" fillId="5" borderId="0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left" vertical="center" wrapText="1"/>
    </xf>
    <xf numFmtId="164" fontId="16" fillId="3" borderId="0" xfId="1" applyNumberFormat="1" applyFont="1" applyFill="1" applyBorder="1" applyAlignment="1">
      <alignment vertical="center" wrapText="1"/>
    </xf>
    <xf numFmtId="164" fontId="17" fillId="3" borderId="0" xfId="1" applyNumberFormat="1" applyFont="1" applyFill="1" applyBorder="1" applyAlignment="1">
      <alignment vertical="center" wrapText="1"/>
    </xf>
    <xf numFmtId="10" fontId="1" fillId="3" borderId="0" xfId="2" applyNumberFormat="1" applyFill="1"/>
    <xf numFmtId="164" fontId="18" fillId="3" borderId="7" xfId="1" applyNumberFormat="1" applyFont="1" applyFill="1" applyBorder="1" applyAlignment="1">
      <alignment horizontal="right" vertical="center" wrapText="1"/>
    </xf>
    <xf numFmtId="10" fontId="18" fillId="3" borderId="7" xfId="1" applyNumberFormat="1" applyFont="1" applyFill="1" applyBorder="1" applyAlignment="1">
      <alignment vertical="center" wrapText="1"/>
    </xf>
    <xf numFmtId="0" fontId="19" fillId="5" borderId="11" xfId="3" applyFont="1" applyFill="1" applyBorder="1" applyAlignment="1">
      <alignment horizontal="left" wrapText="1"/>
    </xf>
    <xf numFmtId="0" fontId="19" fillId="5" borderId="0" xfId="3" applyFont="1" applyFill="1" applyBorder="1" applyAlignment="1">
      <alignment horizontal="left" wrapText="1"/>
    </xf>
    <xf numFmtId="0" fontId="12" fillId="0" borderId="0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8" fillId="5" borderId="7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9" fillId="5" borderId="1" xfId="3" applyFont="1" applyFill="1" applyBorder="1" applyAlignment="1">
      <alignment horizontal="center" wrapText="1"/>
    </xf>
    <xf numFmtId="0" fontId="10" fillId="5" borderId="2" xfId="3" applyFont="1" applyFill="1" applyBorder="1" applyAlignment="1">
      <alignment horizontal="center" vertical="center"/>
    </xf>
    <xf numFmtId="0" fontId="10" fillId="5" borderId="0" xfId="3" applyFont="1" applyFill="1" applyBorder="1" applyAlignment="1">
      <alignment horizontal="center" vertical="center" wrapText="1"/>
    </xf>
    <xf numFmtId="0" fontId="11" fillId="5" borderId="0" xfId="3" applyFont="1" applyFill="1" applyBorder="1" applyAlignment="1">
      <alignment horizontal="center" vertical="center" wrapText="1"/>
    </xf>
    <xf numFmtId="0" fontId="10" fillId="5" borderId="0" xfId="3" applyFont="1" applyFill="1" applyBorder="1" applyAlignment="1">
      <alignment horizontal="center" vertical="center"/>
    </xf>
    <xf numFmtId="0" fontId="10" fillId="5" borderId="4" xfId="3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horizontal="center" vertical="center"/>
    </xf>
  </cellXfs>
  <cellStyles count="226">
    <cellStyle name="20% - Énfasis1 2" xfId="6"/>
    <cellStyle name="20% - Énfasis1 3" xfId="7"/>
    <cellStyle name="20% - Énfasis2 2" xfId="8"/>
    <cellStyle name="20% - Énfasis2 3" xfId="9"/>
    <cellStyle name="20% - Énfasis3 2" xfId="10"/>
    <cellStyle name="20% - Énfasis3 3" xfId="11"/>
    <cellStyle name="20% - Énfasis4 2" xfId="12"/>
    <cellStyle name="20% - Énfasis4 3" xfId="13"/>
    <cellStyle name="20% - Énfasis5 2" xfId="14"/>
    <cellStyle name="20% - Énfasis5 3" xfId="15"/>
    <cellStyle name="20% - Énfasis6 2" xfId="16"/>
    <cellStyle name="20% - Énfasis6 3" xfId="17"/>
    <cellStyle name="40% - Énfasis1 2" xfId="18"/>
    <cellStyle name="40% - Énfasis1 3" xfId="19"/>
    <cellStyle name="40% - Énfasis2 2" xfId="20"/>
    <cellStyle name="40% - Énfasis2 3" xfId="21"/>
    <cellStyle name="40% - Énfasis3 2" xfId="22"/>
    <cellStyle name="40% - Énfasis3 3" xfId="23"/>
    <cellStyle name="40% - Énfasis4 2" xfId="24"/>
    <cellStyle name="40% - Énfasis4 3" xfId="25"/>
    <cellStyle name="40% - Énfasis5 2" xfId="26"/>
    <cellStyle name="40% - Énfasis5 3" xfId="27"/>
    <cellStyle name="40% - Énfasis6 2" xfId="28"/>
    <cellStyle name="40% - Énfasis6 3" xfId="29"/>
    <cellStyle name="60% - Énfasis1 2" xfId="30"/>
    <cellStyle name="60% - Énfasis1 3" xfId="31"/>
    <cellStyle name="60% - Énfasis2 2" xfId="32"/>
    <cellStyle name="60% - Énfasis2 3" xfId="33"/>
    <cellStyle name="60% - Énfasis3 2" xfId="34"/>
    <cellStyle name="60% - Énfasis3 3" xfId="35"/>
    <cellStyle name="60% - Énfasis4 2" xfId="36"/>
    <cellStyle name="60% - Énfasis4 3" xfId="37"/>
    <cellStyle name="60% - Énfasis5 2" xfId="38"/>
    <cellStyle name="60% - Énfasis5 3" xfId="39"/>
    <cellStyle name="60% - Énfasis6 2" xfId="40"/>
    <cellStyle name="60% - Énfasis6 3" xfId="41"/>
    <cellStyle name="Buena 2" xfId="42"/>
    <cellStyle name="Buena 3" xfId="43"/>
    <cellStyle name="Cálculo 2" xfId="44"/>
    <cellStyle name="Cálculo 3" xfId="45"/>
    <cellStyle name="Celda de comprobación 2" xfId="46"/>
    <cellStyle name="Celda de comprobación 3" xfId="47"/>
    <cellStyle name="Celda vinculada 2" xfId="48"/>
    <cellStyle name="Celda vinculada 3" xfId="49"/>
    <cellStyle name="Comma" xfId="50"/>
    <cellStyle name="Comma 2" xfId="51"/>
    <cellStyle name="Comma 3" xfId="52"/>
    <cellStyle name="Comma 4" xfId="53"/>
    <cellStyle name="Comma 5" xfId="54"/>
    <cellStyle name="Comma 6" xfId="55"/>
    <cellStyle name="Comma_Nov09" xfId="56"/>
    <cellStyle name="Comma0" xfId="57"/>
    <cellStyle name="Currency" xfId="58"/>
    <cellStyle name="Currency0" xfId="59"/>
    <cellStyle name="Date" xfId="60"/>
    <cellStyle name="Date 2" xfId="61"/>
    <cellStyle name="Dia" xfId="62"/>
    <cellStyle name="Diseño" xfId="190"/>
    <cellStyle name="Diseño 2" xfId="191"/>
    <cellStyle name="Encabez1" xfId="63"/>
    <cellStyle name="Encabez2" xfId="64"/>
    <cellStyle name="Encabezado 4 2" xfId="65"/>
    <cellStyle name="Encabezado 4 3" xfId="66"/>
    <cellStyle name="Énfasis1 2" xfId="67"/>
    <cellStyle name="Énfasis1 3" xfId="68"/>
    <cellStyle name="Énfasis2 2" xfId="69"/>
    <cellStyle name="Énfasis2 3" xfId="70"/>
    <cellStyle name="Énfasis3 2" xfId="71"/>
    <cellStyle name="Énfasis3 3" xfId="72"/>
    <cellStyle name="Énfasis4 2" xfId="73"/>
    <cellStyle name="Énfasis4 3" xfId="74"/>
    <cellStyle name="Énfasis5 2" xfId="75"/>
    <cellStyle name="Énfasis5 3" xfId="76"/>
    <cellStyle name="Énfasis6 2" xfId="77"/>
    <cellStyle name="Énfasis6 3" xfId="78"/>
    <cellStyle name="Entrada 2" xfId="79"/>
    <cellStyle name="Entrada 3" xfId="80"/>
    <cellStyle name="Euro" xfId="81"/>
    <cellStyle name="Euro 2" xfId="82"/>
    <cellStyle name="F2" xfId="83"/>
    <cellStyle name="F2 2" xfId="84"/>
    <cellStyle name="F3" xfId="85"/>
    <cellStyle name="F3 2" xfId="86"/>
    <cellStyle name="F4" xfId="87"/>
    <cellStyle name="F4 2" xfId="88"/>
    <cellStyle name="F5" xfId="89"/>
    <cellStyle name="F5 2" xfId="90"/>
    <cellStyle name="F6" xfId="91"/>
    <cellStyle name="F6 2" xfId="92"/>
    <cellStyle name="F7" xfId="93"/>
    <cellStyle name="F7 2" xfId="94"/>
    <cellStyle name="F8" xfId="95"/>
    <cellStyle name="F8 2" xfId="96"/>
    <cellStyle name="Fijo" xfId="97"/>
    <cellStyle name="Financiero" xfId="98"/>
    <cellStyle name="Fixed" xfId="99"/>
    <cellStyle name="Fixed 2" xfId="100"/>
    <cellStyle name="Heading1" xfId="101"/>
    <cellStyle name="Heading1 2" xfId="102"/>
    <cellStyle name="Heading2" xfId="103"/>
    <cellStyle name="Heading2 2" xfId="104"/>
    <cellStyle name="Incorrecto 2" xfId="105"/>
    <cellStyle name="Incorrecto 3" xfId="106"/>
    <cellStyle name="Millares [0] 2" xfId="107"/>
    <cellStyle name="Millares [0] 2 2" xfId="108"/>
    <cellStyle name="Millares [0] 2 3" xfId="109"/>
    <cellStyle name="Millares [0] 3" xfId="110"/>
    <cellStyle name="Millares [0] 3 2" xfId="111"/>
    <cellStyle name="Millares [0] 4" xfId="112"/>
    <cellStyle name="Millares 10" xfId="113"/>
    <cellStyle name="Millares 11" xfId="192"/>
    <cellStyle name="Millares 12" xfId="193"/>
    <cellStyle name="Millares 13" xfId="194"/>
    <cellStyle name="Millares 14" xfId="195"/>
    <cellStyle name="Millares 15" xfId="196"/>
    <cellStyle name="Millares 16" xfId="197"/>
    <cellStyle name="Millares 17" xfId="198"/>
    <cellStyle name="Millares 18" xfId="199"/>
    <cellStyle name="Millares 19" xfId="200"/>
    <cellStyle name="Millares 2" xfId="4"/>
    <cellStyle name="Millares 2 2" xfId="114"/>
    <cellStyle name="Millares 2 3" xfId="115"/>
    <cellStyle name="Millares 2 4" xfId="116"/>
    <cellStyle name="Millares 2_Cap 3 Transacciones v27042009" xfId="117"/>
    <cellStyle name="Millares 20" xfId="201"/>
    <cellStyle name="Millares 21" xfId="202"/>
    <cellStyle name="Millares 22" xfId="203"/>
    <cellStyle name="Millares 23" xfId="204"/>
    <cellStyle name="Millares 24" xfId="205"/>
    <cellStyle name="Millares 25" xfId="206"/>
    <cellStyle name="Millares 26" xfId="207"/>
    <cellStyle name="Millares 27" xfId="208"/>
    <cellStyle name="Millares 28" xfId="209"/>
    <cellStyle name="Millares 29" xfId="210"/>
    <cellStyle name="Millares 3" xfId="118"/>
    <cellStyle name="Millares 3 2" xfId="119"/>
    <cellStyle name="Millares 30" xfId="211"/>
    <cellStyle name="Millares 31" xfId="212"/>
    <cellStyle name="Millares 32" xfId="213"/>
    <cellStyle name="Millares 33" xfId="214"/>
    <cellStyle name="Millares 34" xfId="215"/>
    <cellStyle name="Millares 35" xfId="216"/>
    <cellStyle name="Millares 36" xfId="217"/>
    <cellStyle name="Millares 37" xfId="218"/>
    <cellStyle name="Millares 4" xfId="120"/>
    <cellStyle name="Millares 5" xfId="121"/>
    <cellStyle name="Millares 5 2" xfId="122"/>
    <cellStyle name="Millares 6" xfId="123"/>
    <cellStyle name="Millares 7" xfId="124"/>
    <cellStyle name="Millares 7 2" xfId="125"/>
    <cellStyle name="Millares 8" xfId="126"/>
    <cellStyle name="Millares 9" xfId="127"/>
    <cellStyle name="Monetario" xfId="128"/>
    <cellStyle name="Neutral 2" xfId="129"/>
    <cellStyle name="Neutral 3" xfId="130"/>
    <cellStyle name="Normal" xfId="0" builtinId="0"/>
    <cellStyle name="Normal 10" xfId="131"/>
    <cellStyle name="Normal 11" xfId="132"/>
    <cellStyle name="Normal 12" xfId="133"/>
    <cellStyle name="Normal 13" xfId="134"/>
    <cellStyle name="Normal 13 3" xfId="219"/>
    <cellStyle name="Normal 14" xfId="135"/>
    <cellStyle name="Normal 2" xfId="136"/>
    <cellStyle name="Normal 2 2" xfId="1"/>
    <cellStyle name="Normal 2 2 2" xfId="220"/>
    <cellStyle name="Normal 2 3" xfId="137"/>
    <cellStyle name="Normal 2 4" xfId="221"/>
    <cellStyle name="Normal 2_ISE 210 TOTAL EMPRESA DICIEMBRE 2009" xfId="138"/>
    <cellStyle name="Normal 3" xfId="139"/>
    <cellStyle name="Normal 3 2" xfId="140"/>
    <cellStyle name="Normal 3 3" xfId="141"/>
    <cellStyle name="Normal 3 4" xfId="2"/>
    <cellStyle name="Normal 3 5" xfId="222"/>
    <cellStyle name="Normal 4" xfId="142"/>
    <cellStyle name="Normal 4 2" xfId="143"/>
    <cellStyle name="Normal 5" xfId="144"/>
    <cellStyle name="Normal 5 2" xfId="145"/>
    <cellStyle name="Normal 5 3" xfId="146"/>
    <cellStyle name="Normal 5 4" xfId="223"/>
    <cellStyle name="Normal 6" xfId="147"/>
    <cellStyle name="Normal 7" xfId="148"/>
    <cellStyle name="Normal 8" xfId="149"/>
    <cellStyle name="Normal 8 2" xfId="150"/>
    <cellStyle name="Normal 8 3" xfId="151"/>
    <cellStyle name="Normal 8 4" xfId="152"/>
    <cellStyle name="Normal 9" xfId="3"/>
    <cellStyle name="Normal 9 2" xfId="153"/>
    <cellStyle name="Notas 2" xfId="154"/>
    <cellStyle name="Notas 3" xfId="155"/>
    <cellStyle name="p" xfId="156"/>
    <cellStyle name="Pame" xfId="157"/>
    <cellStyle name="Percent" xfId="158"/>
    <cellStyle name="Percent 2" xfId="159"/>
    <cellStyle name="Percent 3" xfId="160"/>
    <cellStyle name="Percent 4" xfId="161"/>
    <cellStyle name="Percent 5" xfId="162"/>
    <cellStyle name="Percent 6" xfId="163"/>
    <cellStyle name="Porcentaje 2" xfId="5"/>
    <cellStyle name="Porcentaje 3" xfId="164"/>
    <cellStyle name="Porcentaje 4" xfId="165"/>
    <cellStyle name="Porcentaje 5" xfId="224"/>
    <cellStyle name="Porcentaje 6" xfId="225"/>
    <cellStyle name="Porcentual 2" xfId="166"/>
    <cellStyle name="Porcentual 2 2" xfId="167"/>
    <cellStyle name="Porcentual 2 3" xfId="168"/>
    <cellStyle name="Porcentual 3" xfId="169"/>
    <cellStyle name="Porcentual 3 2" xfId="170"/>
    <cellStyle name="Porcentual 4" xfId="171"/>
    <cellStyle name="Porcentual 5" xfId="172"/>
    <cellStyle name="Salida 2" xfId="173"/>
    <cellStyle name="Salida 3" xfId="174"/>
    <cellStyle name="Standard_EVAL-np" xfId="175"/>
    <cellStyle name="Texto de advertencia 2" xfId="176"/>
    <cellStyle name="Texto de advertencia 3" xfId="177"/>
    <cellStyle name="Texto explicativo 2" xfId="178"/>
    <cellStyle name="Texto explicativo 3" xfId="179"/>
    <cellStyle name="Título 1 2" xfId="180"/>
    <cellStyle name="Título 1 3" xfId="181"/>
    <cellStyle name="Título 2 2" xfId="182"/>
    <cellStyle name="Título 2 3" xfId="183"/>
    <cellStyle name="Título 3 2" xfId="184"/>
    <cellStyle name="Título 3 3" xfId="185"/>
    <cellStyle name="Título 4" xfId="186"/>
    <cellStyle name="Título 5" xfId="187"/>
    <cellStyle name="Total 2" xfId="188"/>
    <cellStyle name="Total 3" xfId="1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Gestión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9619585595279314E-2"/>
                  <c:y val="-0.27593819599497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'CAP II-5'!$K$14:$K$15</c:f>
              <c:strCache>
                <c:ptCount val="2"/>
                <c:pt idx="0">
                  <c:v>Total S.T.I. </c:v>
                </c:pt>
                <c:pt idx="1">
                  <c:v>Total Fuera del S.T.I.</c:v>
                </c:pt>
              </c:strCache>
            </c:strRef>
          </c:cat>
          <c:val>
            <c:numRef>
              <c:f>'CAP II-5'!$L$14:$L$15</c:f>
              <c:numCache>
                <c:formatCode>_-* #,##0.00\ _€_-;\-* #,##0.00\ _€_-;_-* "-"??\ _€_-;_-@_-</c:formatCode>
                <c:ptCount val="2"/>
                <c:pt idx="0">
                  <c:v>5177.6400000000003</c:v>
                </c:pt>
                <c:pt idx="1">
                  <c:v>2509.4579999999996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100"/>
            </a:pPr>
            <a:r>
              <a:rPr lang="es-BO" sz="1100"/>
              <a:t>Gráfico II-6</a:t>
            </a:r>
          </a:p>
          <a:p>
            <a:pPr algn="ctr" rtl="0">
              <a:defRPr sz="1100"/>
            </a:pPr>
            <a:r>
              <a:rPr lang="es-BO" sz="1100"/>
              <a:t>Longitud de Línea de Transmisión (Km)</a:t>
            </a:r>
          </a:p>
          <a:p>
            <a:pPr algn="ctr" rtl="0">
              <a:defRPr sz="1100"/>
            </a:pPr>
            <a:r>
              <a:rPr lang="es-BO" sz="1100"/>
              <a:t>Gestión 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</c:dPt>
          <c:cat>
            <c:multiLvlStrRef>
              <c:f>('CAP II-5'!$B$10:$C$12,'CAP II-5'!$B$15:$C$26,'CAP II-5'!$B$27:$C$35)</c:f>
              <c:multiLvlStrCache>
                <c:ptCount val="24"/>
                <c:lvl>
                  <c:pt idx="0">
                    <c:v>ENDE TRANSMISION S.A.</c:v>
                  </c:pt>
                  <c:pt idx="1">
                    <c:v>ISA BOLIVIA</c:v>
                  </c:pt>
                  <c:pt idx="2">
                    <c:v>ENDE</c:v>
                  </c:pt>
                  <c:pt idx="3">
                    <c:v>ENDE TRANSMISION S.A.</c:v>
                  </c:pt>
                  <c:pt idx="4">
                    <c:v>SAN CRISTOBAL TESA</c:v>
                  </c:pt>
                  <c:pt idx="5">
                    <c:v>DELAPAZ</c:v>
                  </c:pt>
                  <c:pt idx="6">
                    <c:v>CRE R.L.</c:v>
                  </c:pt>
                  <c:pt idx="7">
                    <c:v>ELFEC S.A.</c:v>
                  </c:pt>
                  <c:pt idx="8">
                    <c:v>DISTRIBUIDORA DE ELECTRICIDAD ENDE DEORURO S.A.</c:v>
                  </c:pt>
                  <c:pt idx="9">
                    <c:v>SEPSA</c:v>
                  </c:pt>
                  <c:pt idx="10">
                    <c:v>CESSA</c:v>
                  </c:pt>
                  <c:pt idx="11">
                    <c:v>COBOCE</c:v>
                  </c:pt>
                  <c:pt idx="12">
                    <c:v>EMVINTO</c:v>
                  </c:pt>
                  <c:pt idx="13">
                    <c:v>ENDE</c:v>
                  </c:pt>
                  <c:pt idx="14">
                    <c:v>SETAR</c:v>
                  </c:pt>
                  <c:pt idx="15">
                    <c:v>COBEE</c:v>
                  </c:pt>
                  <c:pt idx="16">
                    <c:v>HB</c:v>
                  </c:pt>
                  <c:pt idx="17">
                    <c:v>ERESA</c:v>
                  </c:pt>
                  <c:pt idx="18">
                    <c:v>ENDE GUARACACHI S.A.</c:v>
                  </c:pt>
                  <c:pt idx="19">
                    <c:v>CECBB</c:v>
                  </c:pt>
                  <c:pt idx="20">
                    <c:v>GESA</c:v>
                  </c:pt>
                  <c:pt idx="21">
                    <c:v>ENDE ANDINA S.A.M.</c:v>
                  </c:pt>
                  <c:pt idx="22">
                    <c:v>ENDE</c:v>
                  </c:pt>
                  <c:pt idx="23">
                    <c:v>ENDE CORANI S.A.</c:v>
                  </c:pt>
                </c:lvl>
                <c:lvl>
                  <c:pt idx="0">
                    <c:v>S.T.I.</c:v>
                  </c:pt>
                  <c:pt idx="3">
                    <c:v>FUERA DEL S.T.I.</c:v>
                  </c:pt>
                  <c:pt idx="15">
                    <c:v>LÍNEAS ASOCIADAS     A LA GENERACIÓN</c:v>
                  </c:pt>
                </c:lvl>
              </c:multiLvlStrCache>
            </c:multiLvlStrRef>
          </c:cat>
          <c:val>
            <c:numRef>
              <c:f>('CAP II-5'!$G$10:$G$12,'CAP II-5'!$G$15:$G$26,'CAP II-5'!$G$27:$G$33)</c:f>
              <c:numCache>
                <c:formatCode>_-* #,##0.00\ _€_-;\-* #,##0.00\ _€_-;_-* "-"??\ _€_-;_-@_-</c:formatCode>
                <c:ptCount val="22"/>
                <c:pt idx="0">
                  <c:v>3049.2200000000003</c:v>
                </c:pt>
                <c:pt idx="1">
                  <c:v>587</c:v>
                </c:pt>
                <c:pt idx="2">
                  <c:v>1541.4199999999998</c:v>
                </c:pt>
                <c:pt idx="3">
                  <c:v>287.48</c:v>
                </c:pt>
                <c:pt idx="4">
                  <c:v>175.46</c:v>
                </c:pt>
                <c:pt idx="5">
                  <c:v>237.95999999999998</c:v>
                </c:pt>
                <c:pt idx="6">
                  <c:v>478.41799999999989</c:v>
                </c:pt>
                <c:pt idx="7">
                  <c:v>56.6</c:v>
                </c:pt>
                <c:pt idx="8">
                  <c:v>523.70999999999992</c:v>
                </c:pt>
                <c:pt idx="9">
                  <c:v>81.97</c:v>
                </c:pt>
                <c:pt idx="10">
                  <c:v>1.52</c:v>
                </c:pt>
                <c:pt idx="11">
                  <c:v>0.94</c:v>
                </c:pt>
                <c:pt idx="12">
                  <c:v>1.9</c:v>
                </c:pt>
                <c:pt idx="13">
                  <c:v>120.61</c:v>
                </c:pt>
                <c:pt idx="14">
                  <c:v>84.3</c:v>
                </c:pt>
                <c:pt idx="15">
                  <c:v>345.34</c:v>
                </c:pt>
                <c:pt idx="16">
                  <c:v>17.7</c:v>
                </c:pt>
                <c:pt idx="17">
                  <c:v>65.7</c:v>
                </c:pt>
                <c:pt idx="18">
                  <c:v>0.3</c:v>
                </c:pt>
                <c:pt idx="19">
                  <c:v>5.5</c:v>
                </c:pt>
                <c:pt idx="20">
                  <c:v>6.6</c:v>
                </c:pt>
                <c:pt idx="21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08800"/>
        <c:axId val="68015168"/>
      </c:barChart>
      <c:catAx>
        <c:axId val="969088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BO"/>
          </a:p>
        </c:txPr>
        <c:crossAx val="68015168"/>
        <c:crosses val="autoZero"/>
        <c:auto val="1"/>
        <c:lblAlgn val="ctr"/>
        <c:lblOffset val="100"/>
        <c:noMultiLvlLbl val="0"/>
      </c:catAx>
      <c:valAx>
        <c:axId val="6801516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96908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s-BO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67000" y="77247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</xdr:colOff>
      <xdr:row>43</xdr:row>
      <xdr:rowOff>0</xdr:rowOff>
    </xdr:from>
    <xdr:to>
      <xdr:col>4</xdr:col>
      <xdr:colOff>114300</xdr:colOff>
      <xdr:row>44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43275" y="80867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192232</xdr:colOff>
      <xdr:row>39</xdr:row>
      <xdr:rowOff>30739</xdr:rowOff>
    </xdr:from>
    <xdr:to>
      <xdr:col>9</xdr:col>
      <xdr:colOff>147205</xdr:colOff>
      <xdr:row>55</xdr:row>
      <xdr:rowOff>121227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533398</xdr:colOff>
      <xdr:row>57</xdr:row>
      <xdr:rowOff>66674</xdr:rowOff>
    </xdr:from>
    <xdr:to>
      <xdr:col>10</xdr:col>
      <xdr:colOff>744681</xdr:colOff>
      <xdr:row>78</xdr:row>
      <xdr:rowOff>8659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ceres\arturo\cndc2006\Base\Anexos%20memoria%2020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bre%20memoria%20anual2011\Documents%20and%20Settings\pduran\Configuraci&#243;n%20local\Archivos%20temporales%20de%20Internet\Content.Outlook\YV5WJ4T3\Base%20cuadros%20Memoria%20201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uadro%20por%20departamento_dentro%20y%20fuera%20del%20S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%202011\MEMORIA%202010\Final%20cuadros%20Memoria%2020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\detalle_Resultados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0"/>
      <sheetName val="TR"/>
      <sheetName val="GB"/>
      <sheetName val="GB_2005"/>
      <sheetName val="PROG_DESPACHADA"/>
      <sheetName val="DEMANDA"/>
      <sheetName val="IR"/>
      <sheetName val="PM"/>
      <sheetName val="PMT"/>
      <sheetName val="PMC"/>
      <sheetName val="PMCD"/>
      <sheetName val="IND"/>
      <sheetName val="DESEM"/>
      <sheetName val="falla pri"/>
      <sheetName val="FA"/>
      <sheetName val="PF (2)"/>
      <sheetName val="spot"/>
      <sheetName val="fondo"/>
      <sheetName val="PF"/>
      <sheetName val="Evolucion Fondo Estabilización"/>
      <sheetName val="cmg"/>
      <sheetName val="CMg (2)"/>
      <sheetName val="Hoja1"/>
      <sheetName val="CMg (3)"/>
      <sheetName val="PEn"/>
      <sheetName val="MON "/>
      <sheetName val="TOTAL FONDOS A DIC06"/>
      <sheetName val="evofondos"/>
      <sheetName val="GAS "/>
      <sheetName val="TI"/>
      <sheetName val="CAUDALES"/>
      <sheetName val="EM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 8"/>
      <sheetName val="Graf 9 - Graf10"/>
      <sheetName val="C9 - Graf 11"/>
      <sheetName val="Graf 12 - Graf 13"/>
      <sheetName val="C 10"/>
      <sheetName val="C 11"/>
      <sheetName val="C12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es Monetarios"/>
      <sheetName val="Hoja1"/>
      <sheetName val="CB"/>
      <sheetName val="Nombres distribuidoras"/>
      <sheetName val="MONTOS COMPENSADOS"/>
      <sheetName val="TOTAL Bs. "/>
      <sheetName val="TOTAL CONS "/>
      <sheetName val="Evolución Anual Importes"/>
      <sheetName val="Evolución Anual Beneficiados"/>
      <sheetName val="Actualiz POR DEPTO"/>
      <sheetName val="ACTUALIZ APORTES"/>
    </sheetNames>
    <sheetDataSet>
      <sheetData sheetId="0"/>
      <sheetData sheetId="1"/>
      <sheetData sheetId="2"/>
      <sheetData sheetId="3">
        <row r="2">
          <cell r="F2" t="str">
            <v>ELECTROPAZ</v>
          </cell>
          <cell r="G2" t="str">
            <v>ELECTROPAZ</v>
          </cell>
        </row>
        <row r="3">
          <cell r="F3" t="str">
            <v>EMPRELPAZ - El Alto</v>
          </cell>
          <cell r="G3" t="str">
            <v>EMPRELPAZ</v>
          </cell>
        </row>
        <row r="4">
          <cell r="F4" t="str">
            <v xml:space="preserve">ELFA - Patacamaya </v>
          </cell>
          <cell r="G4" t="str">
            <v>ELFA-Patacamaya</v>
          </cell>
        </row>
        <row r="5">
          <cell r="F5" t="str">
            <v xml:space="preserve">EDEL - Larecaja </v>
          </cell>
          <cell r="G5" t="str">
            <v>EDEL - Larecaja</v>
          </cell>
        </row>
        <row r="6">
          <cell r="F6" t="str">
            <v>COOPARACA - Araca</v>
          </cell>
          <cell r="G6" t="str">
            <v>COOPARACA-Araca</v>
          </cell>
        </row>
        <row r="7">
          <cell r="F7" t="str">
            <v>COBEE - Zongo y Miguillas</v>
          </cell>
          <cell r="G7" t="str">
            <v>COBEE-Zongo y Miguillas</v>
          </cell>
        </row>
        <row r="8">
          <cell r="F8" t="str">
            <v>SEYSA -Yungas</v>
          </cell>
          <cell r="G8" t="str">
            <v>SEYSA-Yungas</v>
          </cell>
        </row>
        <row r="9">
          <cell r="F9" t="str">
            <v>SESSA - San Buenaventura</v>
          </cell>
          <cell r="G9" t="str">
            <v>SESSA - San Buenaventura</v>
          </cell>
        </row>
        <row r="10">
          <cell r="F10" t="str">
            <v>TOTAL LA PAZ</v>
          </cell>
        </row>
        <row r="11">
          <cell r="F11" t="str">
            <v>ELFEC - Cochabamba</v>
          </cell>
          <cell r="G11" t="str">
            <v>ELFEC</v>
          </cell>
        </row>
        <row r="12">
          <cell r="F12" t="str">
            <v xml:space="preserve">ELEPSA - Punata </v>
          </cell>
          <cell r="G12" t="str">
            <v>ELEPSA-Punata</v>
          </cell>
        </row>
        <row r="13">
          <cell r="F13" t="str">
            <v>TOTAL COCHABAMBA</v>
          </cell>
        </row>
        <row r="14">
          <cell r="F14" t="str">
            <v xml:space="preserve">CRE - Integrada </v>
          </cell>
          <cell r="G14" t="str">
            <v>CRE-Integrada</v>
          </cell>
        </row>
        <row r="15">
          <cell r="F15" t="str">
            <v>CRE-Camiri</v>
          </cell>
          <cell r="G15" t="str">
            <v>CRE-Cordillera -Camiri</v>
          </cell>
        </row>
        <row r="16">
          <cell r="F16" t="str">
            <v>CRE-Valles Cruceños</v>
          </cell>
          <cell r="G16" t="str">
            <v>CRE-Valles Cruceños</v>
          </cell>
        </row>
        <row r="17">
          <cell r="F17" t="str">
            <v>CRE-German Busch</v>
          </cell>
          <cell r="G17" t="str">
            <v>CRE-German Busch</v>
          </cell>
        </row>
        <row r="18">
          <cell r="F18" t="str">
            <v>CRE-Roboré</v>
          </cell>
          <cell r="G18" t="str">
            <v>CRE-Roboré</v>
          </cell>
        </row>
        <row r="19">
          <cell r="F19" t="str">
            <v>CRE-Las Misiones</v>
          </cell>
          <cell r="G19" t="str">
            <v>CRE-Las Misiones</v>
          </cell>
        </row>
        <row r="20">
          <cell r="F20" t="str">
            <v>CRE-Charagua</v>
          </cell>
          <cell r="G20" t="str">
            <v>CRE-Charagua</v>
          </cell>
        </row>
        <row r="21">
          <cell r="F21" t="str">
            <v>CRE-San Ignacio</v>
          </cell>
          <cell r="G21" t="str">
            <v>CRE-San Ignacio</v>
          </cell>
        </row>
        <row r="22">
          <cell r="F22" t="str">
            <v>TOTAL SANTA CRUZ</v>
          </cell>
        </row>
        <row r="23">
          <cell r="F23" t="str">
            <v>CER - Riberalta</v>
          </cell>
          <cell r="G23" t="str">
            <v>CER - Riberalta</v>
          </cell>
        </row>
        <row r="24">
          <cell r="F24" t="str">
            <v>COSERELEC - Trinidad</v>
          </cell>
          <cell r="G24" t="str">
            <v>COSERELEC - Trinidad</v>
          </cell>
        </row>
        <row r="25">
          <cell r="F25" t="str">
            <v>COSEGUA - Guayaramerín</v>
          </cell>
          <cell r="G25" t="str">
            <v>COSEGUA-Guayaramerín</v>
          </cell>
        </row>
        <row r="26">
          <cell r="F26" t="str">
            <v>COSEM - San Borja Maniqui</v>
          </cell>
          <cell r="G26" t="str">
            <v>COSEM - San Borja-Maniqui</v>
          </cell>
        </row>
        <row r="27">
          <cell r="F27" t="str">
            <v>SANTA ROSA - Santa Rosa</v>
          </cell>
          <cell r="G27" t="str">
            <v>SANTA ROSA</v>
          </cell>
        </row>
        <row r="28">
          <cell r="F28" t="str">
            <v>YUCUMO - Yucumo</v>
          </cell>
          <cell r="G28" t="str">
            <v>YUCUMO</v>
          </cell>
        </row>
        <row r="29">
          <cell r="F29" t="str">
            <v xml:space="preserve">Cooperativa de Luz Eléctrica Rurrenabaque </v>
          </cell>
          <cell r="G29" t="str">
            <v>Rurrenabaque - Beni</v>
          </cell>
        </row>
        <row r="30">
          <cell r="F30" t="str">
            <v>Cooperativa de Servicios Públicos MAGDALENA</v>
          </cell>
          <cell r="G30" t="str">
            <v>MAGDALENA - Beni</v>
          </cell>
        </row>
        <row r="31">
          <cell r="F31" t="str">
            <v xml:space="preserve">COSEY - Santa Ana de Yacuma </v>
          </cell>
          <cell r="G31" t="str">
            <v>COSEY - Santa Ana de Yacuma - Beni</v>
          </cell>
        </row>
        <row r="32">
          <cell r="F32" t="str">
            <v>MOXOS ISIRERI</v>
          </cell>
          <cell r="G32" t="str">
            <v>MOXOS</v>
          </cell>
        </row>
        <row r="33">
          <cell r="F33" t="str">
            <v>Cooperativa de Servicios Eléctricos REYES</v>
          </cell>
          <cell r="G33" t="str">
            <v>REYES - Beni</v>
          </cell>
        </row>
        <row r="34">
          <cell r="F34" t="str">
            <v>TOTAL BENI</v>
          </cell>
        </row>
        <row r="35">
          <cell r="F35" t="str">
            <v>CESSA - Sucre</v>
          </cell>
          <cell r="G35" t="str">
            <v>CESSA</v>
          </cell>
        </row>
        <row r="36">
          <cell r="F36" t="str">
            <v>COSERMO - Monteagudo</v>
          </cell>
          <cell r="G36" t="str">
            <v>COSERMO-Monteagudo</v>
          </cell>
        </row>
        <row r="37">
          <cell r="F37" t="str">
            <v>COSERCA - Camargo</v>
          </cell>
          <cell r="G37" t="str">
            <v>COSERCA-Camargo</v>
          </cell>
        </row>
        <row r="38">
          <cell r="F38" t="str">
            <v>TOTAL CHUQUISACA</v>
          </cell>
        </row>
        <row r="39">
          <cell r="F39" t="str">
            <v>ELFEO - Oruro</v>
          </cell>
          <cell r="G39" t="str">
            <v>ELFEO</v>
          </cell>
        </row>
        <row r="40">
          <cell r="F40" t="str">
            <v>VINTO - Vinto</v>
          </cell>
          <cell r="G40" t="str">
            <v>Vinto-Oruro</v>
          </cell>
        </row>
        <row r="41">
          <cell r="F41" t="str">
            <v>15 DE NOVIEMBRE - Caracollo</v>
          </cell>
          <cell r="G41" t="str">
            <v>15 de Noviembre-Caracollo</v>
          </cell>
        </row>
        <row r="42">
          <cell r="F42" t="str">
            <v xml:space="preserve">COOPSEL - Eucaliptus </v>
          </cell>
          <cell r="G42" t="str">
            <v>COOPSEL-Eucaliptus</v>
          </cell>
        </row>
        <row r="43">
          <cell r="F43" t="str">
            <v>PARIA - Paria</v>
          </cell>
          <cell r="G43" t="str">
            <v>Paria - Oruro</v>
          </cell>
        </row>
        <row r="44">
          <cell r="F44" t="str">
            <v>Tte. Bullain - Sepulturas</v>
          </cell>
          <cell r="G44" t="str">
            <v>Tte. BULLAIN - Sepulturas - Oruro</v>
          </cell>
        </row>
        <row r="45">
          <cell r="F45" t="str">
            <v>ELFEDECH - Challapata</v>
          </cell>
          <cell r="G45" t="str">
            <v>ELFEDECH-Challapata</v>
          </cell>
        </row>
        <row r="46">
          <cell r="F46" t="str">
            <v>Pazña</v>
          </cell>
          <cell r="G46" t="str">
            <v>Pazña - Oruro</v>
          </cell>
        </row>
        <row r="47">
          <cell r="F47" t="str">
            <v>Quillacas Qaqachaca (EREQQ)</v>
          </cell>
          <cell r="G47" t="str">
            <v>Quillacas Qaqachaca - Oruro</v>
          </cell>
        </row>
        <row r="48">
          <cell r="F48" t="str">
            <v>EDEAM - Empresa Desarrollo de Ayllus y Markas</v>
          </cell>
          <cell r="G48" t="str">
            <v>EDEAM - Empresa para el Desarrollo de Ayllus y Markas</v>
          </cell>
        </row>
        <row r="49">
          <cell r="F49" t="str">
            <v>ERDEA - Empresa Rural Eduardo Avaroa</v>
          </cell>
          <cell r="G49" t="str">
            <v>ERDEA - Empresa Rural de Electricidad Eduardo Avaroa</v>
          </cell>
        </row>
        <row r="50">
          <cell r="F50" t="str">
            <v>EMDECA - Caracollo</v>
          </cell>
          <cell r="G50" t="str">
            <v>EMDECA - Caracollo</v>
          </cell>
        </row>
        <row r="51">
          <cell r="F51" t="str">
            <v>TOTAL ORURO</v>
          </cell>
        </row>
        <row r="52">
          <cell r="F52" t="str">
            <v xml:space="preserve">ENDE - Cobija </v>
          </cell>
          <cell r="G52" t="str">
            <v>ENDE - Cobija</v>
          </cell>
        </row>
        <row r="53">
          <cell r="F53" t="str">
            <v>TOTAL PANDO</v>
          </cell>
        </row>
        <row r="54">
          <cell r="F54" t="str">
            <v>SEPSA - Potosí</v>
          </cell>
          <cell r="G54" t="str">
            <v>SEPSA - Potosí</v>
          </cell>
        </row>
        <row r="55">
          <cell r="F55" t="str">
            <v xml:space="preserve">SEPSA - Villazón </v>
          </cell>
          <cell r="G55" t="str">
            <v>SEPSA-Villazón</v>
          </cell>
        </row>
        <row r="56">
          <cell r="F56" t="str">
            <v xml:space="preserve">COOPELECT - Tupiza </v>
          </cell>
          <cell r="G56" t="str">
            <v>COOPELECT-Tupiza</v>
          </cell>
        </row>
        <row r="57">
          <cell r="F57" t="str">
            <v>HAM Uncía</v>
          </cell>
          <cell r="G57" t="str">
            <v>HAM Uncía - Potosí</v>
          </cell>
        </row>
        <row r="58">
          <cell r="F58" t="str">
            <v>HAM Llallagua</v>
          </cell>
          <cell r="G58" t="str">
            <v>HAM - Llallagua - Potosí</v>
          </cell>
        </row>
        <row r="59">
          <cell r="F59" t="str">
            <v xml:space="preserve">COSEAL - Atocha </v>
          </cell>
          <cell r="G59" t="str">
            <v xml:space="preserve">COSEAL - Atocha </v>
          </cell>
        </row>
        <row r="60">
          <cell r="F60" t="str">
            <v>COSEU - Uyuni</v>
          </cell>
          <cell r="G60" t="str">
            <v>COSEU - Uyuni</v>
          </cell>
        </row>
        <row r="61">
          <cell r="F61" t="str">
            <v>TOTAL POTOSÍ</v>
          </cell>
        </row>
        <row r="62">
          <cell r="F62" t="str">
            <v>SETAR - Tarija</v>
          </cell>
          <cell r="G62" t="str">
            <v>SETAR-Central</v>
          </cell>
        </row>
        <row r="63">
          <cell r="F63" t="str">
            <v>SETAR - Bermejo</v>
          </cell>
          <cell r="G63" t="str">
            <v>SETAR-Bermejo</v>
          </cell>
        </row>
        <row r="64">
          <cell r="F64" t="str">
            <v>SETAR - Carapari</v>
          </cell>
          <cell r="G64" t="str">
            <v>SETAR-Carapari</v>
          </cell>
        </row>
        <row r="65">
          <cell r="F65" t="str">
            <v>SETAR - El Puente</v>
          </cell>
          <cell r="G65" t="str">
            <v>SETAR-El Puente</v>
          </cell>
        </row>
        <row r="66">
          <cell r="F66" t="str">
            <v>SETAR - Entre Ríos</v>
          </cell>
          <cell r="G66" t="str">
            <v>SETAR-Entre Rios</v>
          </cell>
        </row>
        <row r="67">
          <cell r="F67" t="str">
            <v>SETAR - Machareti</v>
          </cell>
          <cell r="G67" t="str">
            <v>SETAR-Machareti</v>
          </cell>
        </row>
        <row r="68">
          <cell r="F68" t="str">
            <v>SETAR - Villamontes</v>
          </cell>
          <cell r="G68" t="str">
            <v>SETAR-Villamontes</v>
          </cell>
        </row>
        <row r="69">
          <cell r="F69" t="str">
            <v>SETAR - Yacuiba</v>
          </cell>
          <cell r="G69" t="str">
            <v>SETAR-Yacuiba</v>
          </cell>
        </row>
        <row r="70">
          <cell r="F70" t="str">
            <v>SETAR - Iscayachi</v>
          </cell>
          <cell r="G70" t="str">
            <v>SETAR-Iscayachi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6-C7 "/>
      <sheetName val="C 8"/>
      <sheetName val="Graf 9 - Graf10"/>
      <sheetName val="C9 - Graf 11"/>
      <sheetName val="Graf 12 - Graf 13"/>
      <sheetName val="C 10"/>
      <sheetName val="C 11"/>
      <sheetName val="C12"/>
      <sheetName val="C13-C14-C15-16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"/>
      <sheetName val="GB"/>
      <sheetName val="IR"/>
      <sheetName val="EDEMA"/>
      <sheetName val="FCA"/>
      <sheetName val="DTE"/>
      <sheetName val="PM"/>
      <sheetName val="PMC"/>
      <sheetName val="CCARG"/>
      <sheetName val="PF"/>
      <sheetName val="IND"/>
      <sheetName val="PMT"/>
      <sheetName val="FA"/>
      <sheetName val="CMg"/>
      <sheetName val="PEn"/>
      <sheetName val="PPot"/>
      <sheetName val="MON"/>
      <sheetName val="GAS"/>
      <sheetName val="TI"/>
      <sheetName val="FAEs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42"/>
  <sheetViews>
    <sheetView showGridLines="0" tabSelected="1" zoomScale="110" zoomScaleNormal="110" workbookViewId="0">
      <selection activeCell="J15" sqref="J15"/>
    </sheetView>
  </sheetViews>
  <sheetFormatPr baseColWidth="10" defaultRowHeight="15"/>
  <cols>
    <col min="1" max="1" width="11.42578125" style="3"/>
    <col min="2" max="2" width="10.42578125" style="6" customWidth="1"/>
    <col min="3" max="3" width="18.140625" style="6" customWidth="1"/>
    <col min="4" max="8" width="9.42578125" style="6" customWidth="1"/>
    <col min="9" max="10" width="11.42578125" style="3"/>
    <col min="11" max="12" width="11.42578125" style="4"/>
    <col min="13" max="16384" width="11.42578125" style="3"/>
  </cols>
  <sheetData>
    <row r="1" spans="2:13" ht="15.75" customHeight="1">
      <c r="B1" s="54" t="s">
        <v>0</v>
      </c>
      <c r="C1" s="54"/>
      <c r="D1" s="54"/>
      <c r="E1" s="54"/>
      <c r="F1" s="54"/>
      <c r="G1" s="54"/>
      <c r="H1" s="54"/>
      <c r="I1" s="1"/>
      <c r="J1" s="1"/>
      <c r="K1" s="2"/>
      <c r="L1" s="2"/>
      <c r="M1" s="1"/>
    </row>
    <row r="2" spans="2:13" ht="15.75" customHeight="1">
      <c r="B2" s="54" t="s">
        <v>1</v>
      </c>
      <c r="C2" s="54"/>
      <c r="D2" s="54"/>
      <c r="E2" s="54"/>
      <c r="F2" s="54"/>
      <c r="G2" s="54"/>
      <c r="H2" s="54"/>
      <c r="I2" s="1"/>
      <c r="J2" s="1"/>
      <c r="K2" s="2"/>
      <c r="L2" s="2"/>
      <c r="M2" s="1"/>
    </row>
    <row r="3" spans="2:13" ht="15" customHeight="1">
      <c r="B3" s="55" t="s">
        <v>2</v>
      </c>
      <c r="C3" s="55"/>
      <c r="D3" s="55"/>
      <c r="E3" s="55"/>
      <c r="F3" s="55"/>
      <c r="G3" s="55"/>
      <c r="H3" s="55"/>
    </row>
    <row r="4" spans="2:13" ht="9" customHeight="1">
      <c r="B4" s="5"/>
      <c r="C4" s="5"/>
      <c r="D4" s="5"/>
      <c r="E4" s="5"/>
      <c r="F4" s="5"/>
      <c r="G4" s="5"/>
      <c r="H4" s="5"/>
    </row>
    <row r="5" spans="2:13" ht="13.5" customHeight="1">
      <c r="B5" s="56"/>
      <c r="C5" s="56"/>
      <c r="D5" s="56"/>
      <c r="E5" s="56"/>
      <c r="F5" s="56"/>
      <c r="G5" s="56"/>
      <c r="H5" s="56"/>
    </row>
    <row r="6" spans="2:13" ht="15.75" customHeight="1">
      <c r="D6" s="57" t="s">
        <v>3</v>
      </c>
      <c r="E6" s="57"/>
      <c r="F6" s="57"/>
      <c r="G6" s="58" t="s">
        <v>4</v>
      </c>
      <c r="H6" s="59" t="s">
        <v>5</v>
      </c>
    </row>
    <row r="7" spans="2:13">
      <c r="B7" s="60" t="s">
        <v>6</v>
      </c>
      <c r="C7" s="58" t="s">
        <v>7</v>
      </c>
      <c r="D7" s="7" t="s">
        <v>8</v>
      </c>
      <c r="E7" s="7" t="s">
        <v>9</v>
      </c>
      <c r="F7" s="7" t="s">
        <v>10</v>
      </c>
      <c r="G7" s="58"/>
      <c r="H7" s="59"/>
    </row>
    <row r="8" spans="2:13">
      <c r="B8" s="61"/>
      <c r="C8" s="58"/>
      <c r="D8" s="62" t="s">
        <v>11</v>
      </c>
      <c r="E8" s="62"/>
      <c r="F8" s="62"/>
      <c r="G8" s="8"/>
      <c r="H8" s="9"/>
      <c r="I8" s="10"/>
      <c r="J8" s="11"/>
    </row>
    <row r="9" spans="2:13" ht="4.5" customHeight="1">
      <c r="B9" s="12"/>
      <c r="C9" s="13"/>
      <c r="D9" s="12"/>
      <c r="E9" s="12"/>
      <c r="F9" s="12"/>
      <c r="G9" s="12"/>
      <c r="H9" s="12"/>
    </row>
    <row r="10" spans="2:13" s="18" customFormat="1">
      <c r="B10" s="50" t="s">
        <v>12</v>
      </c>
      <c r="C10" s="14" t="s">
        <v>13</v>
      </c>
      <c r="D10" s="15">
        <v>1588.96</v>
      </c>
      <c r="E10" s="15">
        <v>1341.15</v>
      </c>
      <c r="F10" s="15">
        <v>119.10999999999999</v>
      </c>
      <c r="G10" s="15">
        <f>+SUM(D10:F10)</f>
        <v>3049.2200000000003</v>
      </c>
      <c r="H10" s="16">
        <f>G10/$G$38</f>
        <v>0.39666724685960819</v>
      </c>
      <c r="I10" s="17"/>
      <c r="J10" s="17"/>
    </row>
    <row r="11" spans="2:13" s="18" customFormat="1">
      <c r="B11" s="50"/>
      <c r="C11" s="14" t="s">
        <v>14</v>
      </c>
      <c r="D11" s="15">
        <v>587</v>
      </c>
      <c r="E11" s="19">
        <v>0</v>
      </c>
      <c r="F11" s="19">
        <v>0</v>
      </c>
      <c r="G11" s="15">
        <f>+SUM(D11:F11)</f>
        <v>587</v>
      </c>
      <c r="H11" s="16">
        <f t="shared" ref="H11:H12" si="0">G11/$G$38</f>
        <v>7.6361716736276813E-2</v>
      </c>
      <c r="I11" s="17"/>
      <c r="J11" s="20"/>
      <c r="K11" s="21"/>
    </row>
    <row r="12" spans="2:13" s="18" customFormat="1">
      <c r="B12" s="22"/>
      <c r="C12" s="14" t="s">
        <v>15</v>
      </c>
      <c r="D12" s="15">
        <v>1050.3699999999999</v>
      </c>
      <c r="E12" s="15">
        <v>491.04999999999995</v>
      </c>
      <c r="F12" s="19">
        <v>0</v>
      </c>
      <c r="G12" s="15">
        <f>+SUM(D12:F12)</f>
        <v>1541.4199999999998</v>
      </c>
      <c r="H12" s="16">
        <f t="shared" si="0"/>
        <v>0.2005204044491172</v>
      </c>
      <c r="I12" s="20"/>
      <c r="J12" s="20"/>
      <c r="K12" s="20"/>
    </row>
    <row r="13" spans="2:13" s="18" customFormat="1" ht="15" customHeight="1">
      <c r="B13" s="51" t="s">
        <v>16</v>
      </c>
      <c r="C13" s="51"/>
      <c r="D13" s="23">
        <f>+SUM(D10:D12)</f>
        <v>3226.33</v>
      </c>
      <c r="E13" s="23">
        <f>+SUM(E10:E12)</f>
        <v>1832.2</v>
      </c>
      <c r="F13" s="23">
        <f>+SUM(F10:F12)</f>
        <v>119.10999999999999</v>
      </c>
      <c r="G13" s="23">
        <f>+SUM(G10:G12)</f>
        <v>5177.6400000000003</v>
      </c>
      <c r="H13" s="24">
        <f>+SUM(H10:H12)</f>
        <v>0.67354936804500221</v>
      </c>
      <c r="I13" s="20"/>
      <c r="J13" s="20"/>
      <c r="K13" s="25"/>
      <c r="M13" s="25"/>
    </row>
    <row r="14" spans="2:13" s="18" customFormat="1" ht="15.75" customHeight="1">
      <c r="B14" s="22"/>
      <c r="C14" s="26"/>
      <c r="D14" s="27"/>
      <c r="E14" s="27"/>
      <c r="F14" s="27"/>
      <c r="G14" s="27"/>
      <c r="H14" s="28"/>
      <c r="I14" s="29"/>
      <c r="K14" s="30" t="s">
        <v>16</v>
      </c>
      <c r="L14" s="31">
        <f>+G13</f>
        <v>5177.6400000000003</v>
      </c>
      <c r="M14" s="32">
        <f>+L14/$L$16</f>
        <v>0.67354936804500221</v>
      </c>
    </row>
    <row r="15" spans="2:13" s="18" customFormat="1" ht="12.75" customHeight="1">
      <c r="B15" s="50" t="s">
        <v>17</v>
      </c>
      <c r="C15" s="14" t="s">
        <v>13</v>
      </c>
      <c r="D15" s="15">
        <v>45.88</v>
      </c>
      <c r="E15" s="15">
        <v>63.9</v>
      </c>
      <c r="F15" s="15">
        <v>177.7</v>
      </c>
      <c r="G15" s="15">
        <f t="shared" ref="G15:G35" si="1">+SUM(D15:F15)</f>
        <v>287.48</v>
      </c>
      <c r="H15" s="16">
        <f>+G15/$G$38</f>
        <v>3.73977279852553E-2</v>
      </c>
      <c r="I15" s="29"/>
      <c r="K15" s="30" t="s">
        <v>18</v>
      </c>
      <c r="L15" s="31">
        <f>+G36</f>
        <v>2509.4579999999996</v>
      </c>
      <c r="M15" s="32">
        <f>+L15/$L$16</f>
        <v>0.32645063195499779</v>
      </c>
    </row>
    <row r="16" spans="2:13" s="18" customFormat="1" ht="15" customHeight="1">
      <c r="B16" s="50"/>
      <c r="C16" s="14" t="s">
        <v>19</v>
      </c>
      <c r="D16" s="15">
        <v>175.46</v>
      </c>
      <c r="E16" s="15">
        <v>0</v>
      </c>
      <c r="F16" s="15">
        <v>0</v>
      </c>
      <c r="G16" s="15">
        <f t="shared" si="1"/>
        <v>175.46</v>
      </c>
      <c r="H16" s="16">
        <f t="shared" ref="H16:H35" si="2">+G16/$G$38</f>
        <v>2.2825258634662914E-2</v>
      </c>
      <c r="I16" s="29"/>
      <c r="K16" s="30" t="s">
        <v>20</v>
      </c>
      <c r="L16" s="31">
        <f>SUM(L14:L15)</f>
        <v>7687.098</v>
      </c>
      <c r="M16" s="30"/>
    </row>
    <row r="17" spans="2:9" s="18" customFormat="1" ht="15" customHeight="1">
      <c r="B17" s="50"/>
      <c r="C17" s="14" t="s">
        <v>21</v>
      </c>
      <c r="D17" s="15">
        <v>0</v>
      </c>
      <c r="E17" s="15">
        <v>56.209999999999994</v>
      </c>
      <c r="F17" s="15">
        <v>181.74999999999997</v>
      </c>
      <c r="G17" s="15">
        <f t="shared" si="1"/>
        <v>237.95999999999998</v>
      </c>
      <c r="H17" s="16">
        <f t="shared" si="2"/>
        <v>3.0955765101472622E-2</v>
      </c>
      <c r="I17" s="29"/>
    </row>
    <row r="18" spans="2:9" s="18" customFormat="1" ht="15" customHeight="1">
      <c r="B18" s="50"/>
      <c r="C18" s="14" t="s">
        <v>22</v>
      </c>
      <c r="D18" s="15">
        <v>0</v>
      </c>
      <c r="E18" s="15">
        <v>218.29</v>
      </c>
      <c r="F18" s="15">
        <v>260.12799999999993</v>
      </c>
      <c r="G18" s="15">
        <f t="shared" si="1"/>
        <v>478.41799999999989</v>
      </c>
      <c r="H18" s="16">
        <f t="shared" si="2"/>
        <v>6.2236490285410687E-2</v>
      </c>
      <c r="I18" s="29"/>
    </row>
    <row r="19" spans="2:9" s="18" customFormat="1">
      <c r="B19" s="50"/>
      <c r="C19" s="14" t="s">
        <v>23</v>
      </c>
      <c r="D19" s="15">
        <v>0</v>
      </c>
      <c r="E19" s="15">
        <v>56.6</v>
      </c>
      <c r="F19" s="15">
        <v>0</v>
      </c>
      <c r="G19" s="15">
        <f t="shared" si="1"/>
        <v>56.6</v>
      </c>
      <c r="H19" s="16">
        <f t="shared" si="2"/>
        <v>7.3629866563428752E-3</v>
      </c>
      <c r="I19" s="29"/>
    </row>
    <row r="20" spans="2:9" s="18" customFormat="1" ht="27">
      <c r="B20" s="50"/>
      <c r="C20" s="14" t="s">
        <v>24</v>
      </c>
      <c r="D20" s="15">
        <v>0</v>
      </c>
      <c r="E20" s="15">
        <v>61.709999999999994</v>
      </c>
      <c r="F20" s="15">
        <v>461.99999999999989</v>
      </c>
      <c r="G20" s="15">
        <f t="shared" si="1"/>
        <v>523.70999999999992</v>
      </c>
      <c r="H20" s="16">
        <f t="shared" si="2"/>
        <v>6.8128440667726609E-2</v>
      </c>
      <c r="I20" s="29"/>
    </row>
    <row r="21" spans="2:9" s="18" customFormat="1">
      <c r="B21" s="50"/>
      <c r="C21" s="14" t="s">
        <v>25</v>
      </c>
      <c r="D21" s="15">
        <v>0</v>
      </c>
      <c r="E21" s="15">
        <v>3.74</v>
      </c>
      <c r="F21" s="15">
        <v>78.23</v>
      </c>
      <c r="G21" s="15">
        <f t="shared" si="1"/>
        <v>81.97</v>
      </c>
      <c r="H21" s="16">
        <f t="shared" si="2"/>
        <v>1.0663321841350272E-2</v>
      </c>
      <c r="I21" s="29"/>
    </row>
    <row r="22" spans="2:9" s="18" customFormat="1">
      <c r="B22" s="50"/>
      <c r="C22" s="14" t="s">
        <v>26</v>
      </c>
      <c r="D22" s="15">
        <v>0</v>
      </c>
      <c r="E22" s="15">
        <v>0</v>
      </c>
      <c r="F22" s="15">
        <v>1.52</v>
      </c>
      <c r="G22" s="15">
        <f t="shared" si="1"/>
        <v>1.52</v>
      </c>
      <c r="H22" s="16">
        <f t="shared" si="2"/>
        <v>1.9773391727281219E-4</v>
      </c>
      <c r="I22" s="29"/>
    </row>
    <row r="23" spans="2:9" s="18" customFormat="1">
      <c r="B23" s="50"/>
      <c r="C23" s="14" t="s">
        <v>27</v>
      </c>
      <c r="D23" s="15">
        <v>0</v>
      </c>
      <c r="E23" s="15">
        <v>0.94</v>
      </c>
      <c r="F23" s="15">
        <v>0</v>
      </c>
      <c r="G23" s="15">
        <f t="shared" si="1"/>
        <v>0.94</v>
      </c>
      <c r="H23" s="16">
        <f t="shared" si="2"/>
        <v>1.2228281726081805E-4</v>
      </c>
      <c r="I23" s="29"/>
    </row>
    <row r="24" spans="2:9" s="18" customFormat="1">
      <c r="B24" s="50"/>
      <c r="C24" s="14" t="s">
        <v>28</v>
      </c>
      <c r="D24" s="15">
        <v>0</v>
      </c>
      <c r="E24" s="15">
        <v>0</v>
      </c>
      <c r="F24" s="15">
        <v>1.9</v>
      </c>
      <c r="G24" s="15">
        <f t="shared" si="1"/>
        <v>1.9</v>
      </c>
      <c r="H24" s="16">
        <f t="shared" si="2"/>
        <v>2.471673965910152E-4</v>
      </c>
      <c r="I24" s="29"/>
    </row>
    <row r="25" spans="2:9" s="18" customFormat="1">
      <c r="B25" s="50"/>
      <c r="C25" s="14" t="s">
        <v>15</v>
      </c>
      <c r="D25" s="15">
        <v>0</v>
      </c>
      <c r="E25" s="15">
        <v>120.61</v>
      </c>
      <c r="F25" s="15">
        <v>0</v>
      </c>
      <c r="G25" s="15">
        <f t="shared" si="1"/>
        <v>120.61</v>
      </c>
      <c r="H25" s="16">
        <f t="shared" si="2"/>
        <v>1.5689926159390709E-2</v>
      </c>
      <c r="I25" s="29"/>
    </row>
    <row r="26" spans="2:9" s="18" customFormat="1">
      <c r="B26" s="52"/>
      <c r="C26" s="33" t="s">
        <v>29</v>
      </c>
      <c r="D26" s="34">
        <v>0</v>
      </c>
      <c r="E26" s="35">
        <v>0</v>
      </c>
      <c r="F26" s="35">
        <v>84.3</v>
      </c>
      <c r="G26" s="35">
        <f t="shared" si="1"/>
        <v>84.3</v>
      </c>
      <c r="H26" s="36">
        <f t="shared" si="2"/>
        <v>1.0966427122432938E-2</v>
      </c>
      <c r="I26" s="29"/>
    </row>
    <row r="27" spans="2:9" s="18" customFormat="1">
      <c r="B27" s="50" t="s">
        <v>30</v>
      </c>
      <c r="C27" s="14" t="s">
        <v>31</v>
      </c>
      <c r="D27" s="15">
        <v>0</v>
      </c>
      <c r="E27" s="15">
        <v>211.33999999999997</v>
      </c>
      <c r="F27" s="15">
        <v>134</v>
      </c>
      <c r="G27" s="15">
        <f t="shared" si="1"/>
        <v>345.34</v>
      </c>
      <c r="H27" s="16">
        <f t="shared" si="2"/>
        <v>4.4924625651969051E-2</v>
      </c>
      <c r="I27" s="29"/>
    </row>
    <row r="28" spans="2:9" s="18" customFormat="1">
      <c r="B28" s="50"/>
      <c r="C28" s="14" t="s">
        <v>32</v>
      </c>
      <c r="D28" s="15">
        <v>0</v>
      </c>
      <c r="E28" s="15">
        <v>17.7</v>
      </c>
      <c r="F28" s="15">
        <v>0</v>
      </c>
      <c r="G28" s="15">
        <f t="shared" si="1"/>
        <v>17.7</v>
      </c>
      <c r="H28" s="16">
        <f t="shared" si="2"/>
        <v>2.3025594314005104E-3</v>
      </c>
      <c r="I28" s="29"/>
    </row>
    <row r="29" spans="2:9" s="18" customFormat="1">
      <c r="B29" s="50"/>
      <c r="C29" s="14" t="s">
        <v>33</v>
      </c>
      <c r="D29" s="15">
        <v>0</v>
      </c>
      <c r="E29" s="15">
        <v>0</v>
      </c>
      <c r="F29" s="15">
        <v>65.7</v>
      </c>
      <c r="G29" s="15">
        <f t="shared" si="1"/>
        <v>65.7</v>
      </c>
      <c r="H29" s="16">
        <f t="shared" si="2"/>
        <v>8.5467883979103692E-3</v>
      </c>
      <c r="I29" s="29"/>
    </row>
    <row r="30" spans="2:9" s="18" customFormat="1">
      <c r="B30" s="50"/>
      <c r="C30" s="14" t="s">
        <v>34</v>
      </c>
      <c r="D30" s="15">
        <v>0</v>
      </c>
      <c r="E30" s="15">
        <v>0</v>
      </c>
      <c r="F30" s="15">
        <v>0.3</v>
      </c>
      <c r="G30" s="15">
        <f t="shared" si="1"/>
        <v>0.3</v>
      </c>
      <c r="H30" s="16">
        <f t="shared" si="2"/>
        <v>3.9026431040686612E-5</v>
      </c>
      <c r="I30" s="29"/>
    </row>
    <row r="31" spans="2:9" s="18" customFormat="1">
      <c r="B31" s="50"/>
      <c r="C31" s="14" t="s">
        <v>35</v>
      </c>
      <c r="D31" s="15">
        <v>5.5</v>
      </c>
      <c r="E31" s="15">
        <v>0</v>
      </c>
      <c r="F31" s="15">
        <v>0</v>
      </c>
      <c r="G31" s="15">
        <f t="shared" si="1"/>
        <v>5.5</v>
      </c>
      <c r="H31" s="16">
        <f t="shared" si="2"/>
        <v>7.154845690792546E-4</v>
      </c>
      <c r="I31" s="29"/>
    </row>
    <row r="32" spans="2:9" s="18" customFormat="1">
      <c r="B32" s="50"/>
      <c r="C32" s="14" t="s">
        <v>36</v>
      </c>
      <c r="D32" s="15">
        <v>0</v>
      </c>
      <c r="E32" s="15">
        <v>6.6</v>
      </c>
      <c r="F32" s="15">
        <v>0</v>
      </c>
      <c r="G32" s="15">
        <f t="shared" si="1"/>
        <v>6.6</v>
      </c>
      <c r="H32" s="16">
        <f t="shared" si="2"/>
        <v>8.5858148289510549E-4</v>
      </c>
      <c r="I32" s="29"/>
    </row>
    <row r="33" spans="2:9" s="18" customFormat="1">
      <c r="B33" s="22"/>
      <c r="C33" s="14" t="s">
        <v>37</v>
      </c>
      <c r="D33" s="15">
        <v>1.5</v>
      </c>
      <c r="E33" s="15">
        <v>0</v>
      </c>
      <c r="F33" s="15">
        <v>0</v>
      </c>
      <c r="G33" s="15">
        <f t="shared" si="1"/>
        <v>1.5</v>
      </c>
      <c r="H33" s="16">
        <f t="shared" si="2"/>
        <v>1.9513215520343307E-4</v>
      </c>
      <c r="I33" s="29"/>
    </row>
    <row r="34" spans="2:9" s="18" customFormat="1">
      <c r="B34" s="22"/>
      <c r="C34" s="14" t="s">
        <v>15</v>
      </c>
      <c r="D34" s="15"/>
      <c r="E34" s="15">
        <v>13.95</v>
      </c>
      <c r="F34" s="15"/>
      <c r="G34" s="15">
        <f t="shared" si="1"/>
        <v>13.95</v>
      </c>
      <c r="H34" s="16">
        <f t="shared" si="2"/>
        <v>1.8147290433919276E-3</v>
      </c>
      <c r="I34" s="29"/>
    </row>
    <row r="35" spans="2:9" s="18" customFormat="1">
      <c r="B35" s="22"/>
      <c r="C35" s="37" t="s">
        <v>38</v>
      </c>
      <c r="D35" s="15">
        <v>2</v>
      </c>
      <c r="E35" s="15"/>
      <c r="F35" s="15"/>
      <c r="G35" s="15">
        <f t="shared" si="1"/>
        <v>2</v>
      </c>
      <c r="H35" s="16">
        <f t="shared" si="2"/>
        <v>2.6017620693791075E-4</v>
      </c>
      <c r="I35" s="29"/>
    </row>
    <row r="36" spans="2:9" s="18" customFormat="1">
      <c r="B36" s="51" t="s">
        <v>18</v>
      </c>
      <c r="C36" s="51"/>
      <c r="D36" s="38">
        <f>+SUM(D15:D35)</f>
        <v>230.34</v>
      </c>
      <c r="E36" s="38">
        <f t="shared" ref="E36:G36" si="3">+SUM(E15:E35)</f>
        <v>831.59</v>
      </c>
      <c r="F36" s="38">
        <f t="shared" si="3"/>
        <v>1447.5279999999998</v>
      </c>
      <c r="G36" s="38">
        <f t="shared" si="3"/>
        <v>2509.4579999999996</v>
      </c>
      <c r="H36" s="39">
        <f>+SUM(H15:H35)</f>
        <v>0.32645063195499779</v>
      </c>
      <c r="I36" s="40"/>
    </row>
    <row r="37" spans="2:9">
      <c r="B37" s="41"/>
      <c r="C37" s="42"/>
      <c r="D37" s="43"/>
      <c r="E37" s="43"/>
      <c r="F37" s="43"/>
      <c r="G37" s="43"/>
      <c r="H37" s="44"/>
      <c r="I37" s="45"/>
    </row>
    <row r="38" spans="2:9" ht="17.25" customHeight="1">
      <c r="B38" s="53" t="s">
        <v>39</v>
      </c>
      <c r="C38" s="53"/>
      <c r="D38" s="46">
        <f>+D13+D36</f>
        <v>3456.67</v>
      </c>
      <c r="E38" s="46">
        <f>+E13+E36</f>
        <v>2663.79</v>
      </c>
      <c r="F38" s="46">
        <f>+F13+F36</f>
        <v>1566.6379999999997</v>
      </c>
      <c r="G38" s="46">
        <f>+G13+G36</f>
        <v>7687.098</v>
      </c>
      <c r="H38" s="47">
        <f>+H13+H36</f>
        <v>1</v>
      </c>
    </row>
    <row r="39" spans="2:9" ht="11.25" customHeight="1">
      <c r="B39" s="48" t="s">
        <v>40</v>
      </c>
      <c r="C39" s="48"/>
      <c r="D39" s="48"/>
      <c r="E39" s="48"/>
      <c r="F39" s="48"/>
      <c r="G39" s="48"/>
      <c r="H39" s="48"/>
    </row>
    <row r="40" spans="2:9" ht="14.25" customHeight="1">
      <c r="B40" s="49"/>
      <c r="C40" s="49"/>
      <c r="D40" s="49"/>
      <c r="E40" s="49"/>
      <c r="F40" s="49"/>
      <c r="G40" s="49"/>
      <c r="H40" s="49"/>
    </row>
    <row r="41" spans="2:9" ht="15.75" customHeight="1">
      <c r="B41" s="3"/>
      <c r="C41" s="3"/>
      <c r="D41" s="3"/>
      <c r="E41" s="3"/>
      <c r="F41" s="3"/>
      <c r="G41" s="3"/>
      <c r="H41" s="3"/>
    </row>
    <row r="42" spans="2:9" ht="13.5" customHeight="1"/>
  </sheetData>
  <mergeCells count="18">
    <mergeCell ref="B1:H1"/>
    <mergeCell ref="B2:H2"/>
    <mergeCell ref="B3:H3"/>
    <mergeCell ref="B5:H5"/>
    <mergeCell ref="D6:F6"/>
    <mergeCell ref="G6:G7"/>
    <mergeCell ref="H6:H7"/>
    <mergeCell ref="B7:B8"/>
    <mergeCell ref="C7:C8"/>
    <mergeCell ref="D8:F8"/>
    <mergeCell ref="B39:H39"/>
    <mergeCell ref="B40:H40"/>
    <mergeCell ref="B10:B11"/>
    <mergeCell ref="B13:C13"/>
    <mergeCell ref="B15:B26"/>
    <mergeCell ref="B27:B32"/>
    <mergeCell ref="B36:C36"/>
    <mergeCell ref="B38:C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CAP II-5</vt:lpstr>
      <vt:lpstr>Hoja1</vt:lpstr>
      <vt:lpstr>Hoja2</vt:lpstr>
      <vt:lpstr>Hoja3</vt:lpstr>
      <vt:lpstr>'CAP II-5'!Área_de_impresión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Zonia Kunka Morales Salomon</dc:creator>
  <cp:lastModifiedBy>Zonia Kunka Morales Salomon</cp:lastModifiedBy>
  <dcterms:created xsi:type="dcterms:W3CDTF">2019-05-15T18:54:08Z</dcterms:created>
  <dcterms:modified xsi:type="dcterms:W3CDTF">2019-05-15T19:03:14Z</dcterms:modified>
</cp:coreProperties>
</file>